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Бюджет" state="visible" r:id="rId5"/>
    <sheet sheetId="3" name="Дашборд" state="visible" r:id="rId6"/>
  </sheets>
  <definedNames>
    <definedName name="_xlnm.Print_Titles" localSheetId="1">'Бюджет'!$1:$4</definedName>
    <definedName name="_xlnm.Print_Area" localSheetId="2">'Дашборд'!$A1:$L18</definedName>
  </definedNames>
  <calcPr calcId="171027" fullCalcOnLoad="1"/>
</workbook>
</file>

<file path=xl/sharedStrings.xml><?xml version="1.0" encoding="utf-8"?>
<sst xmlns="http://schemas.openxmlformats.org/spreadsheetml/2006/main" count="50" uniqueCount="45">
  <si>
    <t>Сведения о проекте | v2</t>
  </si>
  <si>
    <t>PMHub.ru   |   v2</t>
  </si>
  <si>
    <t>Параметр</t>
  </si>
  <si>
    <t>Значение</t>
  </si>
  <si>
    <t>Проект</t>
  </si>
  <si>
    <t>Внедрение ERP «Горизонт»</t>
  </si>
  <si>
    <t>Руководитель</t>
  </si>
  <si>
    <t>Анна</t>
  </si>
  <si>
    <t>Дата</t>
  </si>
  <si>
    <t>2026-10-24</t>
  </si>
  <si>
    <t>Единица денежных сумм</t>
  </si>
  <si>
    <t>руб.</t>
  </si>
  <si>
    <t>Отрицательный остаток обозначает прогнозируемый перерасход.</t>
  </si>
  <si>
    <t>Единица денежных сумм задаётся в паспорте и одинаково применяется к денежным полям таблицы. Для каждой единицы не смешивайте валюты или масштаб.</t>
  </si>
  <si>
    <t>Бюджет проекта | v2</t>
  </si>
  <si>
    <t>ID</t>
  </si>
  <si>
    <t>Элемент WBS</t>
  </si>
  <si>
    <t>Статья расходов</t>
  </si>
  <si>
    <t>Владелец</t>
  </si>
  <si>
    <t>Бюджет</t>
  </si>
  <si>
    <t>Факт</t>
  </si>
  <si>
    <t>Обязательства</t>
  </si>
  <si>
    <t>Прогноз</t>
  </si>
  <si>
    <t>Остаток бюджета</t>
  </si>
  <si>
    <t>Статус</t>
  </si>
  <si>
    <t>B-01</t>
  </si>
  <si>
    <t>1.1</t>
  </si>
  <si>
    <t>Разработка</t>
  </si>
  <si>
    <t>Олег</t>
  </si>
  <si>
    <t>Подтверждено</t>
  </si>
  <si>
    <t>B-02</t>
  </si>
  <si>
    <t>1.2</t>
  </si>
  <si>
    <t>Лицензии</t>
  </si>
  <si>
    <t>Дарья</t>
  </si>
  <si>
    <t>Риск перерасхода</t>
  </si>
  <si>
    <t>B-03</t>
  </si>
  <si>
    <t>1.3</t>
  </si>
  <si>
    <t>Обучение</t>
  </si>
  <si>
    <t>Инна</t>
  </si>
  <si>
    <t>Черновик</t>
  </si>
  <si>
    <t>Статусы статей бюджета | v2</t>
  </si>
  <si>
    <t>Сводка рассчитывается из основного реестра. Изменяйте записи на рабочем листе.</t>
  </si>
  <si>
    <t>Всего записей</t>
  </si>
  <si>
    <t>Категорий</t>
  </si>
  <si>
    <t>Распределение по категориям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</si>
</sst>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 t="s">
        <v>5</v>
      </c>
    </row>
    <row r="6" ht="36" customHeight="1" spans="1:2" x14ac:dyDescent="0.25">
      <c r="A6" s="5" t="s">
        <v>6</v>
      </c>
      <c r="B6" s="5" t="s">
        <v>7</v>
      </c>
    </row>
    <row r="7" ht="36" customHeight="1" spans="1:2" x14ac:dyDescent="0.25">
      <c r="A7" s="4" t="s">
        <v>8</v>
      </c>
      <c r="B7" s="4" t="s">
        <v>9</v>
      </c>
    </row>
    <row r="8" ht="36" customHeight="1" spans="1:2" x14ac:dyDescent="0.25">
      <c r="A8" s="5" t="s">
        <v>10</v>
      </c>
      <c r="B8" s="5" t="s">
        <v>11</v>
      </c>
    </row>
    <row r="11" ht="20" customHeight="1" spans="1:1" x14ac:dyDescent="0.25">
      <c r="A11" s="6" t="s">
        <v>12</v>
      </c>
    </row>
    <row r="12" ht="20" customHeight="1" spans="1:1" x14ac:dyDescent="0.25">
      <c r="A12" s="6" t="s">
        <v>13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24" customWidth="1"/>
    <col min="4" max="6" width="18" customWidth="1"/>
    <col min="7" max="8" width="19" customWidth="1"/>
    <col min="9" max="9" width="21" customWidth="1"/>
    <col min="10" max="10" width="22" customWidth="1"/>
  </cols>
  <sheetData>
    <row r="1" ht="42" customHeight="1" spans="1:10" x14ac:dyDescent="0.25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</row>
    <row r="5" ht="34" customHeight="1" spans="1:10" x14ac:dyDescent="0.25">
      <c r="A5" s="7" t="s">
        <v>25</v>
      </c>
      <c r="B5" s="7" t="s">
        <v>26</v>
      </c>
      <c r="C5" s="7" t="s">
        <v>27</v>
      </c>
      <c r="D5" s="7" t="s">
        <v>28</v>
      </c>
      <c r="E5" s="7">
        <v>3200000</v>
      </c>
      <c r="F5" s="7">
        <v>1100000</v>
      </c>
      <c r="G5" s="7">
        <v>1600000</v>
      </c>
      <c r="H5" s="7">
        <f>F5+G5</f>
        <v>2700000</v>
      </c>
      <c r="I5" s="7">
        <f>E5-H5</f>
        <v>500000</v>
      </c>
      <c r="J5" s="7" t="s">
        <v>29</v>
      </c>
    </row>
    <row r="6" ht="34" customHeight="1" spans="1:10" x14ac:dyDescent="0.25">
      <c r="A6" s="8" t="s">
        <v>30</v>
      </c>
      <c r="B6" s="8" t="s">
        <v>31</v>
      </c>
      <c r="C6" s="8" t="s">
        <v>32</v>
      </c>
      <c r="D6" s="8" t="s">
        <v>33</v>
      </c>
      <c r="E6" s="8">
        <v>850000</v>
      </c>
      <c r="F6" s="8">
        <v>600000</v>
      </c>
      <c r="G6" s="8">
        <v>300000</v>
      </c>
      <c r="H6" s="8">
        <f>F6+G6</f>
        <v>900000</v>
      </c>
      <c r="I6" s="8">
        <f>E6-H6</f>
        <v>-50000</v>
      </c>
      <c r="J6" s="8" t="s">
        <v>34</v>
      </c>
    </row>
    <row r="7" ht="34" customHeight="1" spans="1:10" x14ac:dyDescent="0.25">
      <c r="A7" s="7" t="s">
        <v>35</v>
      </c>
      <c r="B7" s="7" t="s">
        <v>36</v>
      </c>
      <c r="C7" s="7" t="s">
        <v>37</v>
      </c>
      <c r="D7" s="7" t="s">
        <v>38</v>
      </c>
      <c r="E7" s="7">
        <v>600000</v>
      </c>
      <c r="F7" s="7">
        <v>100000</v>
      </c>
      <c r="G7" s="7">
        <v>250000</v>
      </c>
      <c r="H7" s="7">
        <f>F7+G7</f>
        <v>350000</v>
      </c>
      <c r="I7" s="7">
        <f>E7-H7</f>
        <v>250000</v>
      </c>
      <c r="J7" s="7" t="s">
        <v>39</v>
      </c>
    </row>
    <row r="8" ht="34" customHeight="1" spans="1:10" x14ac:dyDescent="0.25">
      <c r="A8" s="8"/>
      <c r="B8" s="8"/>
      <c r="C8" s="8"/>
      <c r="D8" s="8"/>
      <c r="E8" s="8"/>
      <c r="F8" s="8"/>
      <c r="G8" s="8"/>
      <c r="H8" s="8" t="str">
        <f>F8+G8</f>
        <v/>
      </c>
      <c r="I8" s="8" t="str">
        <f>E8-H8</f>
        <v/>
      </c>
      <c r="J8" s="8"/>
    </row>
    <row r="9" ht="34" customHeight="1" spans="1:10" x14ac:dyDescent="0.25">
      <c r="A9" s="7"/>
      <c r="B9" s="7"/>
      <c r="C9" s="7"/>
      <c r="D9" s="7"/>
      <c r="E9" s="7"/>
      <c r="F9" s="7"/>
      <c r="G9" s="7"/>
      <c r="H9" s="7" t="str">
        <f>F9+G9</f>
        <v/>
      </c>
      <c r="I9" s="7" t="str">
        <f>E9-H9</f>
        <v/>
      </c>
      <c r="J9" s="7"/>
    </row>
    <row r="10" ht="34" customHeight="1" spans="1:10" x14ac:dyDescent="0.25">
      <c r="A10" s="8"/>
      <c r="B10" s="8"/>
      <c r="C10" s="8"/>
      <c r="D10" s="8"/>
      <c r="E10" s="8"/>
      <c r="F10" s="8"/>
      <c r="G10" s="8"/>
      <c r="H10" s="8" t="str">
        <f>F10+G10</f>
        <v/>
      </c>
      <c r="I10" s="8" t="str">
        <f>E10-H10</f>
        <v/>
      </c>
      <c r="J10" s="8"/>
    </row>
    <row r="11" ht="34" customHeight="1" spans="1:10" x14ac:dyDescent="0.25">
      <c r="A11" s="7"/>
      <c r="B11" s="7"/>
      <c r="C11" s="7"/>
      <c r="D11" s="7"/>
      <c r="E11" s="7"/>
      <c r="F11" s="7"/>
      <c r="G11" s="7"/>
      <c r="H11" s="7" t="str">
        <f>F11+G11</f>
        <v/>
      </c>
      <c r="I11" s="7" t="str">
        <f>E11-H11</f>
        <v/>
      </c>
      <c r="J11" s="7"/>
    </row>
    <row r="12" ht="34" customHeight="1" spans="1:10" x14ac:dyDescent="0.25">
      <c r="A12" s="8"/>
      <c r="B12" s="8"/>
      <c r="C12" s="8"/>
      <c r="D12" s="8"/>
      <c r="E12" s="8"/>
      <c r="F12" s="8"/>
      <c r="G12" s="8"/>
      <c r="H12" s="8" t="str">
        <f>F12+G12</f>
        <v/>
      </c>
      <c r="I12" s="8" t="str">
        <f>E12-H12</f>
        <v/>
      </c>
      <c r="J12" s="8"/>
    </row>
    <row r="13" ht="34" customHeight="1" spans="1:10" x14ac:dyDescent="0.25">
      <c r="A13" s="7"/>
      <c r="B13" s="7"/>
      <c r="C13" s="7"/>
      <c r="D13" s="7"/>
      <c r="E13" s="7"/>
      <c r="F13" s="7"/>
      <c r="G13" s="7"/>
      <c r="H13" s="7" t="str">
        <f>F13+G13</f>
        <v/>
      </c>
      <c r="I13" s="7" t="str">
        <f>E13-H13</f>
        <v/>
      </c>
      <c r="J13" s="7"/>
    </row>
    <row r="14" ht="34" customHeight="1" spans="1:10" x14ac:dyDescent="0.25">
      <c r="A14" s="8"/>
      <c r="B14" s="8"/>
      <c r="C14" s="8"/>
      <c r="D14" s="8"/>
      <c r="E14" s="8"/>
      <c r="F14" s="8"/>
      <c r="G14" s="8"/>
      <c r="H14" s="8" t="str">
        <f>F14+G14</f>
        <v/>
      </c>
      <c r="I14" s="8" t="str">
        <f>E14-H14</f>
        <v/>
      </c>
      <c r="J14" s="8"/>
    </row>
    <row r="15" ht="34" customHeight="1" spans="1:10" x14ac:dyDescent="0.25">
      <c r="A15" s="7"/>
      <c r="B15" s="7"/>
      <c r="C15" s="7"/>
      <c r="D15" s="7"/>
      <c r="E15" s="7"/>
      <c r="F15" s="7"/>
      <c r="G15" s="7"/>
      <c r="H15" s="7" t="str">
        <f>F15+G15</f>
        <v/>
      </c>
      <c r="I15" s="7" t="str">
        <f>E15-H15</f>
        <v/>
      </c>
      <c r="J15" s="7"/>
    </row>
    <row r="16" ht="34" customHeight="1" spans="1:10" x14ac:dyDescent="0.25">
      <c r="A16" s="8"/>
      <c r="B16" s="8"/>
      <c r="C16" s="8"/>
      <c r="D16" s="8"/>
      <c r="E16" s="8"/>
      <c r="F16" s="8"/>
      <c r="G16" s="8"/>
      <c r="H16" s="8" t="str">
        <f>F16+G16</f>
        <v/>
      </c>
      <c r="I16" s="8" t="str">
        <f>E16-H16</f>
        <v/>
      </c>
      <c r="J16" s="8"/>
    </row>
  </sheetData>
  <autoFilter ref="A4:J16"/>
  <mergeCells count="2">
    <mergeCell ref="A1:J1"/>
    <mergeCell ref="A2:J2"/>
  </mergeCells>
  <dataValidations count="2">
    <dataValidation type="list" allowBlank="1" showErrorMessage="1" errorTitle="Неверное значение" error="Выберите значение из списка" sqref="J10:J16">
      <formula1>"Черновик,Подтверждено,Риск перерасхода"</formula1>
    </dataValidation>
    <dataValidation type="list" allowBlank="1" showErrorMessage="1" errorTitle="Неверное значение" error="Выберите значение из списка" sqref="J5:J16">
      <formula1>"Черновик,Подтверждено,Риск перерасхода"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9" t="s">
        <v>41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5" spans="1:12" x14ac:dyDescent="0.25">
      <c r="A5" s="10" t="s">
        <v>42</v>
      </c>
      <c r="B5" s="10"/>
      <c r="C5" s="10"/>
      <c r="D5" s="10"/>
      <c r="E5" s="10"/>
      <c r="F5" s="10"/>
      <c r="G5" s="10" t="s">
        <v>43</v>
      </c>
      <c r="H5" s="10"/>
      <c r="I5" s="10"/>
      <c r="J5" s="10"/>
      <c r="K5" s="10"/>
      <c r="L5" s="10"/>
    </row>
    <row r="6" spans="1:12" x14ac:dyDescent="0.25">
      <c r="A6" s="11">
        <f>COUNTA('Бюджет'!$B$5:$B$150)</f>
        <v>3</v>
      </c>
      <c r="B6" s="11"/>
      <c r="C6" s="11"/>
      <c r="D6" s="11"/>
      <c r="E6" s="11"/>
      <c r="F6" s="11"/>
      <c r="G6" s="11">
        <f>COUNTIF($D$11:$D$13,"&gt;0")</f>
        <v>3</v>
      </c>
      <c r="H6" s="11"/>
      <c r="I6" s="11"/>
      <c r="J6" s="11"/>
      <c r="K6" s="11"/>
      <c r="L6" s="11"/>
    </row>
    <row r="7" spans="1:12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9" ht="34" customHeight="1" spans="1:12" x14ac:dyDescent="0.25">
      <c r="A9" s="12" t="s">
        <v>44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1" ht="32" customHeight="1" spans="1:12" x14ac:dyDescent="0.25">
      <c r="A11" s="13" t="s">
        <v>39</v>
      </c>
      <c r="B11" s="13"/>
      <c r="C11" s="13"/>
      <c r="D11" s="14">
        <f>COUNTIF('Бюджет'!$E$5:$E$150,"Черновик")</f>
        <v>1</v>
      </c>
      <c r="E11" s="15"/>
      <c r="F11" s="15"/>
      <c r="G11" s="15"/>
      <c r="H11" s="15"/>
      <c r="I11" s="15"/>
      <c r="J11" s="15"/>
      <c r="K11" s="15"/>
      <c r="L11" s="15"/>
    </row>
    <row r="12" ht="32" customHeight="1" spans="1:12" x14ac:dyDescent="0.25">
      <c r="A12" s="16" t="s">
        <v>29</v>
      </c>
      <c r="B12" s="16"/>
      <c r="C12" s="16"/>
      <c r="D12" s="17">
        <f>COUNTIF('Бюджет'!$E$5:$E$150,"Подтверждено")</f>
        <v>1</v>
      </c>
      <c r="E12" s="18"/>
      <c r="F12" s="18"/>
      <c r="G12" s="18"/>
      <c r="H12" s="18"/>
      <c r="I12" s="18"/>
      <c r="J12" s="18"/>
      <c r="K12" s="18"/>
      <c r="L12" s="18"/>
    </row>
    <row r="13" ht="32" customHeight="1" spans="1:12" x14ac:dyDescent="0.25">
      <c r="A13" s="13" t="s">
        <v>34</v>
      </c>
      <c r="B13" s="13"/>
      <c r="C13" s="13"/>
      <c r="D13" s="14">
        <f>COUNTIF('Бюджет'!$E$5:$E$150,"Риск перерасхода")</f>
        <v>1</v>
      </c>
      <c r="E13" s="15"/>
      <c r="F13" s="15"/>
      <c r="G13" s="15"/>
      <c r="H13" s="15"/>
      <c r="I13" s="15"/>
      <c r="J13" s="15"/>
      <c r="K13" s="15"/>
      <c r="L13" s="15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Паспорт</vt:lpstr>
      <vt:lpstr>Бюджет</vt:lpstr>
      <vt:lpstr>Дашборд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Бюджет проекта — план и факт (Project Budget Sheet) | v2</dc:title>
  <dc:subject>План, факт, обязательства и прогноз</dc:subject>
  <dc:description>Рабочий бюджет проекта с расчётом отклонений</dc:description>
  <cp:keywords>PMHub, управление проектами, Бюджеты и финансы проекта, Excel, project budget sheet</cp:keywords>
  <cp:category>Бюджеты и финансы проекта</cp:category>
  <cp:lastModifiedBy>PMHub Document Engine</cp:lastModifiedBy>
  <dcterms:created xsi:type="dcterms:W3CDTF">2026-10-30T03:03:03Z</dcterms:created>
  <dcterms:modified xsi:type="dcterms:W3CDTF">2026-10-30T03:03:03Z</dcterms:modified>
</cp:coreProperties>
</file>